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66d95e91a607301a/Orchid Botanics/Accounts^J Inventory and orders/FYE24/"/>
    </mc:Choice>
  </mc:AlternateContent>
  <xr:revisionPtr revIDLastSave="270" documentId="8_{3168C711-99CC-44CA-9849-FC166C2B4761}" xr6:coauthVersionLast="47" xr6:coauthVersionMax="47" xr10:uidLastSave="{4E2B47E6-C3BA-41E2-BE6B-2A86A16BE3FA}"/>
  <bookViews>
    <workbookView xWindow="-120" yWindow="-120" windowWidth="29040" windowHeight="15720" xr2:uid="{D1411D3A-1871-4AA9-94B1-0A55FA9AD2BD}"/>
  </bookViews>
  <sheets>
    <sheet name="Sheet1" sheetId="1" r:id="rId1"/>
  </sheets>
  <definedNames>
    <definedName name="_xlnm.Print_Area" localSheetId="0">Sheet1!$A$1:$G$61,Sheet1!$H$1:$R$60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6" i="1" l="1"/>
  <c r="D56" i="1" s="1"/>
  <c r="C57" i="1"/>
  <c r="D57" i="1" s="1"/>
  <c r="C58" i="1"/>
  <c r="D58" i="1" s="1"/>
  <c r="C59" i="1"/>
  <c r="C60" i="1"/>
  <c r="F56" i="1"/>
  <c r="F57" i="1"/>
  <c r="F58" i="1"/>
  <c r="D59" i="1"/>
  <c r="F59" i="1"/>
  <c r="D60" i="1"/>
  <c r="F60" i="1"/>
  <c r="K46" i="1"/>
  <c r="F17" i="1" l="1"/>
  <c r="F18" i="1"/>
  <c r="F19" i="1"/>
  <c r="F20" i="1"/>
  <c r="F21" i="1"/>
  <c r="F22" i="1"/>
  <c r="F23" i="1"/>
  <c r="F24" i="1"/>
  <c r="F25" i="1"/>
  <c r="F26" i="1"/>
  <c r="F27" i="1"/>
  <c r="F28" i="1"/>
  <c r="F29" i="1"/>
  <c r="F31" i="1"/>
  <c r="F32" i="1"/>
  <c r="F33" i="1"/>
  <c r="F34" i="1"/>
  <c r="F35" i="1"/>
  <c r="F36" i="1"/>
  <c r="F37" i="1"/>
  <c r="F38" i="1"/>
  <c r="F39" i="1"/>
  <c r="F40" i="1"/>
  <c r="F41" i="1"/>
  <c r="F42" i="1"/>
  <c r="F43" i="1"/>
  <c r="F44" i="1"/>
  <c r="F45" i="1"/>
  <c r="F46" i="1"/>
  <c r="F47" i="1"/>
  <c r="F48" i="1"/>
  <c r="F49" i="1"/>
  <c r="F50" i="1"/>
  <c r="F51" i="1"/>
  <c r="F52" i="1"/>
  <c r="F53" i="1"/>
  <c r="F54" i="1"/>
  <c r="F30" i="1"/>
  <c r="C30" i="1"/>
  <c r="D30" i="1" s="1"/>
  <c r="C17" i="1"/>
  <c r="D17" i="1" s="1"/>
  <c r="C18" i="1"/>
  <c r="D18" i="1" s="1"/>
  <c r="C19" i="1"/>
  <c r="D19" i="1" s="1"/>
  <c r="C20" i="1"/>
  <c r="D20" i="1" s="1"/>
  <c r="C21" i="1"/>
  <c r="D21" i="1" s="1"/>
  <c r="C22" i="1"/>
  <c r="D22" i="1" s="1"/>
  <c r="C23" i="1"/>
  <c r="D23" i="1" s="1"/>
  <c r="C24" i="1"/>
  <c r="D24" i="1" s="1"/>
  <c r="C25" i="1"/>
  <c r="D25" i="1" s="1"/>
  <c r="C26" i="1"/>
  <c r="D26" i="1" s="1"/>
  <c r="C27" i="1"/>
  <c r="D27" i="1" s="1"/>
  <c r="C28" i="1"/>
  <c r="D28" i="1" s="1"/>
  <c r="C29" i="1"/>
  <c r="D29" i="1" s="1"/>
  <c r="C31" i="1"/>
  <c r="D31" i="1" s="1"/>
  <c r="C32" i="1"/>
  <c r="D32" i="1" s="1"/>
  <c r="C33" i="1"/>
  <c r="D33" i="1" s="1"/>
  <c r="C34" i="1"/>
  <c r="D34" i="1" s="1"/>
  <c r="C35" i="1"/>
  <c r="D35" i="1" s="1"/>
  <c r="C36" i="1"/>
  <c r="D36" i="1" s="1"/>
  <c r="C37" i="1"/>
  <c r="D37" i="1" s="1"/>
  <c r="C38" i="1"/>
  <c r="D38" i="1" s="1"/>
  <c r="C39" i="1"/>
  <c r="D39" i="1" s="1"/>
  <c r="C40" i="1"/>
  <c r="D40" i="1" s="1"/>
  <c r="C41" i="1"/>
  <c r="D41" i="1" s="1"/>
  <c r="C42" i="1"/>
  <c r="D42" i="1" s="1"/>
  <c r="C43" i="1"/>
  <c r="D43" i="1" s="1"/>
  <c r="C44" i="1"/>
  <c r="D44" i="1" s="1"/>
  <c r="C45" i="1"/>
  <c r="D45" i="1" s="1"/>
  <c r="C46" i="1"/>
  <c r="D46" i="1" s="1"/>
  <c r="C47" i="1"/>
  <c r="D47" i="1" s="1"/>
  <c r="C48" i="1"/>
  <c r="D48" i="1" s="1"/>
  <c r="C49" i="1"/>
  <c r="D49" i="1" s="1"/>
  <c r="C50" i="1"/>
  <c r="D50" i="1" s="1"/>
  <c r="C51" i="1"/>
  <c r="D51" i="1" s="1"/>
  <c r="C52" i="1"/>
  <c r="D52" i="1" s="1"/>
  <c r="C53" i="1"/>
  <c r="D53" i="1" s="1"/>
  <c r="C54" i="1"/>
  <c r="D54" i="1" s="1"/>
  <c r="R46" i="1" l="1"/>
  <c r="R49" i="1" l="1"/>
  <c r="R47" i="1"/>
</calcChain>
</file>

<file path=xl/sharedStrings.xml><?xml version="1.0" encoding="utf-8"?>
<sst xmlns="http://schemas.openxmlformats.org/spreadsheetml/2006/main" count="117" uniqueCount="117">
  <si>
    <t>Plant Cost GBP</t>
  </si>
  <si>
    <t>Estimated price with import costs non round</t>
  </si>
  <si>
    <t>Some plants from this list will be available at the show</t>
  </si>
  <si>
    <t>To order please contact us and ask for an excel version of this list. We will generate an order number for you and email the list. Once you send back your list of plants, we will generate an invoice. The invoice will contain a complete breakdown of all costs. We will not add a flat handling fee to every plant and we will not inflate the price of the plants for the show. Orchid Botanics do not cut corners legally or import our orchids as 'hybrids' or non orchid species. You will receive copies of CITES and phytosanitory certificates with your plants at Malvern. You will have a chance to check your plants at the show and you are entitled to a refund if you are not satisfied.</t>
  </si>
  <si>
    <t>Quantity</t>
  </si>
  <si>
    <t>Total number of Plants</t>
  </si>
  <si>
    <t>Defra Inspection fees at Heathrow (£183 per import)</t>
  </si>
  <si>
    <t>Import VAT (20%)</t>
  </si>
  <si>
    <t>Cites import cost (£74 per genera and £1.50 per species)</t>
  </si>
  <si>
    <t>Cargo broker fees (up to £100 per import)</t>
  </si>
  <si>
    <t>Phytosanitory - (origin country only - price usually $50 USD and under)</t>
  </si>
  <si>
    <t>Total plant cost</t>
  </si>
  <si>
    <t>Maximum cost you could expect to pay</t>
  </si>
  <si>
    <t>Minimum cost you could expect to pay</t>
  </si>
  <si>
    <t>Total Plant cost</t>
  </si>
  <si>
    <t>on costs will be pro rata and proportioned, the on costs will include:</t>
  </si>
  <si>
    <t>March</t>
  </si>
  <si>
    <t>April</t>
  </si>
  <si>
    <t>May</t>
  </si>
  <si>
    <t>June</t>
  </si>
  <si>
    <t>July</t>
  </si>
  <si>
    <t>Andina</t>
  </si>
  <si>
    <t>Anathallis</t>
  </si>
  <si>
    <t>Dracula</t>
  </si>
  <si>
    <t>Dichaea</t>
  </si>
  <si>
    <t>Eriopsis</t>
  </si>
  <si>
    <t>Fernandezia</t>
  </si>
  <si>
    <t>Epidendrum</t>
  </si>
  <si>
    <t>Masdevallia</t>
  </si>
  <si>
    <t>Lepanthes</t>
  </si>
  <si>
    <t>Maxillaria</t>
  </si>
  <si>
    <t>Platystele</t>
  </si>
  <si>
    <t>Oncidium</t>
  </si>
  <si>
    <t>Pleurothallis</t>
  </si>
  <si>
    <t>Restrepia</t>
  </si>
  <si>
    <t>Trichoceros</t>
  </si>
  <si>
    <t>Please note that all imports of orchids that have been bought into the country with full legal, conservation and tax compliance since January 2021 can now be checked on a UK Government website. When CITES species (and any other import of plants valued at over £135) are imported legally, the customs charges are handled at the same time as phyto/cites checks and/or managed by a cargo broker. https://www.uktradeinfo.com/</t>
  </si>
  <si>
    <t>Genus</t>
  </si>
  <si>
    <t>Aerangis</t>
  </si>
  <si>
    <t>Amesiella</t>
  </si>
  <si>
    <t>Angraecum</t>
  </si>
  <si>
    <t>Appendicula</t>
  </si>
  <si>
    <t>Bulbophyllum</t>
  </si>
  <si>
    <t>Caladenia</t>
  </si>
  <si>
    <t>Calochilus</t>
  </si>
  <si>
    <t>Cattleya</t>
  </si>
  <si>
    <t>Chiloglottis</t>
  </si>
  <si>
    <t>Coelogyne</t>
  </si>
  <si>
    <t>Cyrtochilum</t>
  </si>
  <si>
    <t>Dendrobium</t>
  </si>
  <si>
    <t>Dimorphorchis</t>
  </si>
  <si>
    <t>Encyclia</t>
  </si>
  <si>
    <t>Oberonia</t>
  </si>
  <si>
    <t>Paraphalaenopsis</t>
  </si>
  <si>
    <t>Phalaenopsis</t>
  </si>
  <si>
    <t>Pteroceras</t>
  </si>
  <si>
    <t>Pterostylis</t>
  </si>
  <si>
    <t>Renanthera</t>
  </si>
  <si>
    <t>Stichorkis</t>
  </si>
  <si>
    <t>Thelymitra</t>
  </si>
  <si>
    <t>Trichoglottis</t>
  </si>
  <si>
    <t>National Plant Collection Holders get plants for their collection at cost price. Please contact us in advance</t>
  </si>
  <si>
    <t>Transportation costs (c£350 per import)</t>
  </si>
  <si>
    <t>Bulbophyllum aeolium</t>
  </si>
  <si>
    <t>Bulbophyllum auratum</t>
  </si>
  <si>
    <t>Bulbophyllum bakhuizenii</t>
  </si>
  <si>
    <t>Bulbophyllum beccarii - X Large</t>
  </si>
  <si>
    <t>Bulbophyllum beccarii - XX Large</t>
  </si>
  <si>
    <t>Bulbophyllum blumei</t>
  </si>
  <si>
    <t>Bulbophyllum comberi</t>
  </si>
  <si>
    <t>Bulbophyllum corolliferum</t>
  </si>
  <si>
    <t>Bulbophyllum flammuliferum</t>
  </si>
  <si>
    <t>Bulbophyllum gracillimum</t>
  </si>
  <si>
    <t>Bulbophyllum lasianthum</t>
  </si>
  <si>
    <t>Bulbophyllum lobbii</t>
  </si>
  <si>
    <t>Bulbophyllum macrochilum</t>
  </si>
  <si>
    <t>Bulbophyllum medusae</t>
  </si>
  <si>
    <t>Bulbophyllum membranaceum</t>
  </si>
  <si>
    <t>Bulbophyllum obtusum</t>
  </si>
  <si>
    <t>Bulbophyllum patens</t>
  </si>
  <si>
    <t>Bulbophyllum purpurascens 'clone from Peninsula Malaysia'</t>
  </si>
  <si>
    <t>Bulbophyllum reptans</t>
  </si>
  <si>
    <t>Bulbophyllum sichyobulbon</t>
  </si>
  <si>
    <t>Bulbophyllum vaginatum</t>
  </si>
  <si>
    <t>Bulbophyllum variable</t>
  </si>
  <si>
    <t>Bulbophyllum virescens</t>
  </si>
  <si>
    <t>Dendrobium Black Spider x Dendrobium Penang Black Magic</t>
  </si>
  <si>
    <t>Dendrobium farmeri</t>
  </si>
  <si>
    <t>Dendrobium grande</t>
  </si>
  <si>
    <t>Dendrobium leonis</t>
  </si>
  <si>
    <t>Dendrobium linguella</t>
  </si>
  <si>
    <t>Dendrobium pachyphyllum</t>
  </si>
  <si>
    <t>Dendrobium rosellum</t>
  </si>
  <si>
    <t>Dendrobium smillieae</t>
  </si>
  <si>
    <t>Dendrobium subulatum</t>
  </si>
  <si>
    <t>Dendrobium truncatum</t>
  </si>
  <si>
    <t>The list of Paraphalaenopsis is not yet ready, we may not be able to offer them pre-order but please let us know if there are any species or hybrids that you are searching for. Other small quantities of Bulbophyllum and Dendrobium may be available at the show which are not on this list.</t>
  </si>
  <si>
    <t>Amorphophallus lambii</t>
  </si>
  <si>
    <t>Amorphophallus prainii</t>
  </si>
  <si>
    <t>Lecanopteris sinuosa</t>
  </si>
  <si>
    <t>Huperzia nummulariifolia</t>
  </si>
  <si>
    <t>Huperzia phlegmaria</t>
  </si>
  <si>
    <t>Dimorphorchis lowii NFS</t>
  </si>
  <si>
    <t>Dimorphorchis rossii NFS</t>
  </si>
  <si>
    <t>Dendrobium anosmum NFS</t>
  </si>
  <si>
    <t>Dendrobium aphyllum NFS</t>
  </si>
  <si>
    <t>Bulbophyllum mastersianum</t>
  </si>
  <si>
    <t>Max stimated price with import costs</t>
  </si>
  <si>
    <t>Species we are making available from Ooi Len Sung</t>
  </si>
  <si>
    <t>Orchid Botanics 2024 import schedule</t>
  </si>
  <si>
    <r>
      <t xml:space="preserve">Please note: we are looking to build another two national collections of plants, this time it's </t>
    </r>
    <r>
      <rPr>
        <i/>
        <sz val="10"/>
        <color theme="1"/>
        <rFont val="Calibri"/>
        <family val="2"/>
        <scheme val="minor"/>
      </rPr>
      <t>Medinilla</t>
    </r>
    <r>
      <rPr>
        <sz val="10"/>
        <color theme="1"/>
        <rFont val="Calibri"/>
        <family val="2"/>
        <scheme val="minor"/>
      </rPr>
      <t xml:space="preserve"> and epiphytic </t>
    </r>
    <r>
      <rPr>
        <i/>
        <sz val="10"/>
        <color theme="1"/>
        <rFont val="Calibri"/>
        <family val="2"/>
        <scheme val="minor"/>
      </rPr>
      <t>Ericaceae</t>
    </r>
    <r>
      <rPr>
        <sz val="10"/>
        <color theme="1"/>
        <rFont val="Calibri"/>
        <family val="2"/>
        <scheme val="minor"/>
      </rPr>
      <t>. Please let us know if you have spare plants and you would be interested in swaping for other rare plants.</t>
    </r>
  </si>
  <si>
    <t>Feb</t>
  </si>
  <si>
    <t>Sept</t>
  </si>
  <si>
    <t>Aug</t>
  </si>
  <si>
    <t>Oct</t>
  </si>
  <si>
    <t>Nov</t>
  </si>
  <si>
    <t>Deadline for pre-orders: 29th February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</si>
</sst>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9]* #,##0.00_-;\-[$£-809]* #,##0.00_-;_-[$£-809]* &quot;-&quot;??_-;_-@_-"/>
  </numFmts>
  <fonts count="9" x14ac:knownFonts="1">
    <font>
      <sz val="11"/>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sz val="11"/>
      <name val="Calibri"/>
      <family val="2"/>
    </font>
    <font>
      <sz val="11"/>
      <name val="Calibri"/>
      <family val="2"/>
      <scheme val="minor"/>
    </font>
    <font>
      <sz val="10"/>
      <color theme="1"/>
      <name val="Calibri"/>
      <family val="2"/>
      <scheme val="minor"/>
    </font>
    <font>
      <i/>
      <sz val="10"/>
      <color theme="1"/>
      <name val="Calibri"/>
      <family val="2"/>
      <scheme val="minor"/>
    </font>
    <font>
      <sz val="9"/>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0" fillId="3" borderId="0" xfId="0" applyFill="1"/>
    <xf numFmtId="0" fontId="0" fillId="3" borderId="0" xfId="0" applyFill="1" applyAlignment="1">
      <alignment horizontal="left" vertical="top" wrapText="1"/>
    </xf>
    <xf numFmtId="0" fontId="0" fillId="3" borderId="0" xfId="0" applyFill="1" applyAlignment="1">
      <alignment vertical="top" wrapText="1"/>
    </xf>
    <xf numFmtId="0" fontId="1" fillId="3" borderId="0" xfId="0" applyFont="1" applyFill="1"/>
    <xf numFmtId="0" fontId="0" fillId="2" borderId="1" xfId="0" applyFill="1" applyBorder="1" applyAlignment="1">
      <alignment wrapText="1"/>
    </xf>
    <xf numFmtId="0" fontId="0" fillId="0" borderId="1" xfId="0" applyBorder="1"/>
    <xf numFmtId="164" fontId="0" fillId="0" borderId="1" xfId="0" applyNumberFormat="1" applyBorder="1"/>
    <xf numFmtId="0" fontId="2" fillId="0" borderId="0" xfId="0" applyFont="1"/>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0" borderId="1" xfId="0" applyBorder="1" applyAlignment="1">
      <alignment wrapText="1"/>
    </xf>
    <xf numFmtId="164" fontId="0" fillId="0" borderId="0" xfId="0" applyNumberFormat="1"/>
    <xf numFmtId="0" fontId="4" fillId="0" borderId="0" xfId="0" applyFont="1" applyAlignment="1">
      <alignment wrapText="1"/>
    </xf>
    <xf numFmtId="0" fontId="5" fillId="0" borderId="0" xfId="0" applyFont="1"/>
    <xf numFmtId="0" fontId="0" fillId="2" borderId="2" xfId="0" applyFill="1" applyBorder="1" applyAlignment="1">
      <alignment horizontal="left" wrapText="1"/>
    </xf>
    <xf numFmtId="0" fontId="0" fillId="2" borderId="3" xfId="0" applyFill="1" applyBorder="1" applyAlignment="1">
      <alignment horizontal="left" wrapText="1"/>
    </xf>
    <xf numFmtId="0" fontId="0" fillId="3" borderId="4" xfId="0" applyFill="1" applyBorder="1" applyAlignment="1">
      <alignment vertical="top" wrapText="1"/>
    </xf>
    <xf numFmtId="0" fontId="6" fillId="3" borderId="0" xfId="0" applyFont="1" applyFill="1" applyAlignment="1">
      <alignment horizontal="left" vertical="top" wrapText="1"/>
    </xf>
    <xf numFmtId="0" fontId="6" fillId="3" borderId="0" xfId="0" applyFont="1" applyFill="1" applyAlignment="1">
      <alignment horizontal="left" wrapText="1"/>
    </xf>
    <xf numFmtId="0" fontId="6" fillId="3" borderId="0" xfId="0" applyFont="1" applyFill="1" applyAlignment="1">
      <alignment vertical="top" wrapText="1"/>
    </xf>
    <xf numFmtId="0" fontId="6" fillId="3" borderId="0" xfId="0" applyFont="1" applyFill="1" applyAlignment="1">
      <alignment horizontal="left" vertical="top" wrapText="1"/>
    </xf>
    <xf numFmtId="0" fontId="6" fillId="0" borderId="2" xfId="0" applyFont="1" applyBorder="1" applyAlignment="1">
      <alignment vertical="top" wrapText="1"/>
    </xf>
    <xf numFmtId="0" fontId="6" fillId="0" borderId="1" xfId="0" applyFont="1" applyBorder="1" applyAlignment="1">
      <alignment vertical="top" wrapText="1"/>
    </xf>
    <xf numFmtId="0" fontId="7" fillId="0" borderId="1" xfId="0" applyFont="1" applyBorder="1" applyAlignment="1">
      <alignment vertical="top" wrapText="1"/>
    </xf>
    <xf numFmtId="0" fontId="6" fillId="4"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4" borderId="1" xfId="0" applyFont="1" applyFill="1" applyBorder="1" applyAlignment="1">
      <alignment vertical="top" wrapText="1"/>
    </xf>
    <xf numFmtId="0" fontId="7" fillId="0" borderId="1" xfId="0" applyFont="1" applyBorder="1"/>
    <xf numFmtId="0" fontId="6" fillId="0" borderId="1" xfId="0" applyFont="1" applyBorder="1" applyAlignment="1">
      <alignment horizontal="left"/>
    </xf>
    <xf numFmtId="0" fontId="6" fillId="4" borderId="1" xfId="0" applyFont="1" applyFill="1" applyBorder="1"/>
    <xf numFmtId="0" fontId="6" fillId="0" borderId="1" xfId="0" applyFont="1" applyBorder="1"/>
    <xf numFmtId="0" fontId="6" fillId="0" borderId="0" xfId="0" applyFont="1" applyAlignment="1">
      <alignment horizontal="left" vertical="top" wrapText="1"/>
    </xf>
    <xf numFmtId="0" fontId="6" fillId="0" borderId="0" xfId="0" applyFont="1" applyAlignment="1">
      <alignment vertical="top" wrapText="1"/>
    </xf>
    <xf numFmtId="0" fontId="8" fillId="0" borderId="3" xfId="0" applyFont="1" applyBorder="1" applyAlignment="1">
      <alignment horizontal="left" vertical="top" wrapText="1"/>
    </xf>
    <xf numFmtId="0" fontId="8" fillId="0" borderId="1" xfId="0" applyFont="1" applyBorder="1" applyAlignment="1">
      <alignment vertical="top"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0" fillId="0" borderId="15" xfId="0" applyBorder="1" applyAlignment="1">
      <alignment horizontal="center"/>
    </xf>
    <xf numFmtId="0" fontId="0" fillId="2" borderId="6" xfId="0" applyFill="1" applyBorder="1" applyAlignment="1">
      <alignment horizontal="left"/>
    </xf>
    <xf numFmtId="0" fontId="0" fillId="2" borderId="16" xfId="0" applyFill="1" applyBorder="1" applyAlignment="1">
      <alignment horizontal="left"/>
    </xf>
    <xf numFmtId="164" fontId="0" fillId="0" borderId="17"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2" borderId="21" xfId="0" applyFill="1" applyBorder="1" applyAlignment="1">
      <alignment horizontal="left" wrapText="1"/>
    </xf>
    <xf numFmtId="0" fontId="0" fillId="0" borderId="5" xfId="0" applyBorder="1" applyAlignment="1">
      <alignment horizontal="center"/>
    </xf>
    <xf numFmtId="0" fontId="8" fillId="0" borderId="6" xfId="0" applyFont="1" applyBorder="1" applyAlignment="1">
      <alignment horizontal="left" wrapText="1"/>
    </xf>
    <xf numFmtId="0" fontId="8" fillId="0" borderId="8" xfId="0" applyFont="1" applyBorder="1" applyAlignment="1">
      <alignment horizontal="left" wrapText="1"/>
    </xf>
    <xf numFmtId="0" fontId="8" fillId="0" borderId="11" xfId="0" applyFont="1" applyBorder="1" applyAlignment="1">
      <alignment horizontal="left" wrapText="1"/>
    </xf>
    <xf numFmtId="0" fontId="8" fillId="0" borderId="13" xfId="0" applyFont="1" applyBorder="1" applyAlignment="1">
      <alignment horizontal="left" wrapText="1"/>
    </xf>
    <xf numFmtId="0" fontId="8" fillId="0" borderId="9" xfId="0" applyFont="1" applyBorder="1" applyAlignment="1">
      <alignment horizontal="left" wrapText="1"/>
    </xf>
    <xf numFmtId="0" fontId="8" fillId="0" borderId="4" xfId="0" applyFont="1" applyBorder="1" applyAlignment="1">
      <alignment horizontal="left" wrapText="1"/>
    </xf>
    <xf numFmtId="0" fontId="8" fillId="0" borderId="14"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xdr:row>
      <xdr:rowOff>9526</xdr:rowOff>
    </xdr:from>
    <xdr:to>
      <xdr:col>2</xdr:col>
      <xdr:colOff>0</xdr:colOff>
      <xdr:row>3</xdr:row>
      <xdr:rowOff>0</xdr:rowOff>
    </xdr:to>
    <xdr:pic>
      <xdr:nvPicPr>
        <xdr:cNvPr id="5" name="Picture 4" descr="Orchid Botanics logo">
          <a:extLst>
            <a:ext uri="{FF2B5EF4-FFF2-40B4-BE49-F238E27FC236}">
              <a16:creationId xmlns:a16="http://schemas.microsoft.com/office/drawing/2014/main" id="{6C41452A-2BAE-B779-0550-D2B87A25EA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276226"/>
          <a:ext cx="2428871" cy="485774"/>
        </a:xfrm>
        <a:prstGeom prst="rect">
          <a:avLst/>
        </a:prstGeom>
      </xdr:spPr>
    </xdr:pic>
    <xdr:clientData/>
  </xdr:twoCellAnchor>
  <xdr:twoCellAnchor editAs="oneCell">
    <xdr:from>
      <xdr:col>2</xdr:col>
      <xdr:colOff>9524</xdr:colOff>
      <xdr:row>1</xdr:row>
      <xdr:rowOff>3283</xdr:rowOff>
    </xdr:from>
    <xdr:to>
      <xdr:col>5</xdr:col>
      <xdr:colOff>647699</xdr:colOff>
      <xdr:row>2</xdr:row>
      <xdr:rowOff>181491</xdr:rowOff>
    </xdr:to>
    <xdr:pic>
      <xdr:nvPicPr>
        <xdr:cNvPr id="3" name="Picture 2">
          <a:extLst>
            <a:ext uri="{FF2B5EF4-FFF2-40B4-BE49-F238E27FC236}">
              <a16:creationId xmlns:a16="http://schemas.microsoft.com/office/drawing/2014/main" id="{718A006F-26A6-E61E-F1FC-07A9D4DC7CC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86149" y="269983"/>
          <a:ext cx="2257425" cy="48300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4E7F1-65E6-49F3-AFFF-83912B05C78E}">
  <dimension ref="A1:S115"/>
  <sheetViews>
    <sheetView tabSelected="1" zoomScale="80" zoomScaleNormal="80" workbookViewId="0">
      <selection activeCell="T24" sqref="T24"/>
    </sheetView>
  </sheetViews>
  <sheetFormatPr defaultRowHeight="15" x14ac:dyDescent="0.25"/>
  <cols>
    <col min="1" max="1" width="32.28515625" customWidth="1"/>
    <col min="2" max="2" width="11.85546875" customWidth="1"/>
    <col min="3" max="3" width="14.5703125" hidden="1" customWidth="1"/>
    <col min="4" max="4" width="15.140625" customWidth="1"/>
    <col min="6" max="6" width="12.42578125" customWidth="1"/>
    <col min="7" max="7" width="3.42578125" customWidth="1"/>
    <col min="8" max="8" width="16.5703125" customWidth="1"/>
    <col min="9" max="9" width="7.28515625" customWidth="1"/>
    <col min="10" max="11" width="7.5703125" customWidth="1"/>
    <col min="12" max="12" width="6.28515625" customWidth="1"/>
    <col min="13" max="13" width="6.85546875" customWidth="1"/>
    <col min="14" max="14" width="5.5703125" customWidth="1"/>
    <col min="15" max="15" width="5.85546875" customWidth="1"/>
    <col min="16" max="16" width="7" customWidth="1"/>
    <col min="17" max="17" width="6.140625" customWidth="1"/>
    <col min="18" max="18" width="6.5703125" customWidth="1"/>
    <col min="19" max="19" width="10.85546875" customWidth="1"/>
    <col min="20" max="20" width="9.140625" customWidth="1"/>
  </cols>
  <sheetData>
    <row r="1" spans="1:19" ht="21" x14ac:dyDescent="0.35">
      <c r="A1" s="4" t="s">
        <v>116</v>
      </c>
      <c r="B1" s="1"/>
      <c r="C1" s="1"/>
      <c r="D1" s="1"/>
      <c r="E1" s="1"/>
      <c r="F1" s="1"/>
      <c r="H1" t="s">
        <v>109</v>
      </c>
    </row>
    <row r="2" spans="1:19" ht="24" customHeight="1" x14ac:dyDescent="0.35">
      <c r="A2" s="4"/>
      <c r="B2" s="1"/>
      <c r="C2" s="1"/>
      <c r="D2" s="1"/>
      <c r="E2" s="1"/>
      <c r="F2" s="1"/>
      <c r="H2" s="23" t="s">
        <v>37</v>
      </c>
      <c r="I2" s="35" t="s">
        <v>111</v>
      </c>
      <c r="J2" s="36" t="s">
        <v>16</v>
      </c>
      <c r="K2" s="36" t="s">
        <v>17</v>
      </c>
      <c r="L2" s="36" t="s">
        <v>18</v>
      </c>
      <c r="M2" s="36" t="s">
        <v>19</v>
      </c>
      <c r="N2" s="36" t="s">
        <v>20</v>
      </c>
      <c r="O2" s="36" t="s">
        <v>113</v>
      </c>
      <c r="P2" s="36" t="s">
        <v>112</v>
      </c>
      <c r="Q2" s="36" t="s">
        <v>114</v>
      </c>
      <c r="R2" s="36" t="s">
        <v>115</v>
      </c>
    </row>
    <row r="3" spans="1:19" ht="15" customHeight="1" x14ac:dyDescent="0.25">
      <c r="B3" s="3"/>
      <c r="C3" s="3"/>
      <c r="D3" s="3"/>
      <c r="E3" s="3"/>
      <c r="F3" s="3"/>
      <c r="H3" s="25" t="s">
        <v>38</v>
      </c>
      <c r="I3" s="26"/>
      <c r="J3" s="24"/>
      <c r="K3" s="24"/>
      <c r="L3" s="24"/>
      <c r="M3" s="24"/>
      <c r="N3" s="24"/>
      <c r="O3" s="24"/>
      <c r="P3" s="24"/>
      <c r="Q3" s="24"/>
      <c r="R3" s="24"/>
      <c r="S3" s="11"/>
    </row>
    <row r="4" spans="1:19" ht="15" customHeight="1" x14ac:dyDescent="0.25">
      <c r="A4" s="19" t="s">
        <v>3</v>
      </c>
      <c r="B4" s="19"/>
      <c r="C4" s="19"/>
      <c r="D4" s="19"/>
      <c r="E4" s="19"/>
      <c r="F4" s="19"/>
      <c r="G4" s="18"/>
      <c r="H4" s="25" t="s">
        <v>39</v>
      </c>
      <c r="I4" s="27"/>
      <c r="J4" s="24"/>
      <c r="K4" s="24"/>
      <c r="L4" s="28"/>
      <c r="M4" s="24"/>
      <c r="N4" s="24"/>
      <c r="O4" s="24"/>
      <c r="P4" s="24"/>
      <c r="Q4" s="24"/>
      <c r="R4" s="24"/>
      <c r="S4" s="11"/>
    </row>
    <row r="5" spans="1:19" x14ac:dyDescent="0.25">
      <c r="A5" s="19"/>
      <c r="B5" s="19"/>
      <c r="C5" s="19"/>
      <c r="D5" s="19"/>
      <c r="E5" s="19"/>
      <c r="F5" s="19"/>
      <c r="G5" s="18"/>
      <c r="H5" s="25" t="s">
        <v>22</v>
      </c>
      <c r="I5" s="27"/>
      <c r="J5" s="24"/>
      <c r="K5" s="24"/>
      <c r="L5" s="28"/>
      <c r="M5" s="24"/>
      <c r="N5" s="24"/>
      <c r="O5" s="24"/>
      <c r="P5" s="24"/>
      <c r="Q5" s="24"/>
      <c r="R5" s="24"/>
      <c r="S5" s="11"/>
    </row>
    <row r="6" spans="1:19" x14ac:dyDescent="0.25">
      <c r="A6" s="19"/>
      <c r="B6" s="19"/>
      <c r="C6" s="19"/>
      <c r="D6" s="19"/>
      <c r="E6" s="19"/>
      <c r="F6" s="19"/>
      <c r="G6" s="18"/>
      <c r="H6" s="25" t="s">
        <v>21</v>
      </c>
      <c r="I6" s="27"/>
      <c r="J6" s="28"/>
      <c r="K6" s="24"/>
      <c r="L6" s="24"/>
      <c r="M6" s="24"/>
      <c r="N6" s="24"/>
      <c r="O6" s="24"/>
      <c r="P6" s="24"/>
      <c r="Q6" s="24"/>
      <c r="R6" s="24"/>
      <c r="S6" s="11"/>
    </row>
    <row r="7" spans="1:19" x14ac:dyDescent="0.25">
      <c r="A7" s="19"/>
      <c r="B7" s="19"/>
      <c r="C7" s="19"/>
      <c r="D7" s="19"/>
      <c r="E7" s="19"/>
      <c r="F7" s="19"/>
      <c r="G7" s="18"/>
      <c r="H7" s="25" t="s">
        <v>40</v>
      </c>
      <c r="I7" s="26"/>
      <c r="J7" s="24"/>
      <c r="K7" s="24"/>
      <c r="L7" s="24"/>
      <c r="M7" s="24"/>
      <c r="N7" s="24"/>
      <c r="O7" s="24"/>
      <c r="P7" s="24"/>
      <c r="Q7" s="24"/>
      <c r="R7" s="24"/>
      <c r="S7" s="11"/>
    </row>
    <row r="8" spans="1:19" x14ac:dyDescent="0.25">
      <c r="A8" s="19"/>
      <c r="B8" s="19"/>
      <c r="C8" s="19"/>
      <c r="D8" s="19"/>
      <c r="E8" s="19"/>
      <c r="F8" s="19"/>
      <c r="G8" s="18"/>
      <c r="H8" s="25" t="s">
        <v>41</v>
      </c>
      <c r="I8" s="27"/>
      <c r="J8" s="28"/>
      <c r="K8" s="24"/>
      <c r="L8" s="24"/>
      <c r="M8" s="24"/>
      <c r="N8" s="24"/>
      <c r="O8" s="24"/>
      <c r="P8" s="24"/>
      <c r="Q8" s="24"/>
      <c r="R8" s="24"/>
      <c r="S8" s="11"/>
    </row>
    <row r="9" spans="1:19" x14ac:dyDescent="0.25">
      <c r="A9" s="19"/>
      <c r="B9" s="19"/>
      <c r="C9" s="19"/>
      <c r="D9" s="19"/>
      <c r="E9" s="19"/>
      <c r="F9" s="19"/>
      <c r="G9" s="18"/>
      <c r="H9" s="25" t="s">
        <v>42</v>
      </c>
      <c r="I9" s="27"/>
      <c r="J9" s="24"/>
      <c r="K9" s="24"/>
      <c r="L9" s="24"/>
      <c r="M9" s="28"/>
      <c r="N9" s="24"/>
      <c r="O9" s="24"/>
      <c r="P9" s="28"/>
      <c r="Q9" s="24"/>
      <c r="R9" s="24"/>
      <c r="S9" s="11"/>
    </row>
    <row r="10" spans="1:19" ht="28.5" customHeight="1" x14ac:dyDescent="0.25">
      <c r="A10" s="19"/>
      <c r="B10" s="19"/>
      <c r="C10" s="19"/>
      <c r="D10" s="19"/>
      <c r="E10" s="19"/>
      <c r="F10" s="19"/>
      <c r="G10" s="18"/>
      <c r="H10" s="25" t="s">
        <v>43</v>
      </c>
      <c r="I10" s="27"/>
      <c r="J10" s="24"/>
      <c r="K10" s="24"/>
      <c r="L10" s="24"/>
      <c r="M10" s="24"/>
      <c r="N10" s="24"/>
      <c r="O10" s="24"/>
      <c r="P10" s="24"/>
      <c r="Q10" s="24"/>
      <c r="R10" s="28"/>
      <c r="S10" s="11"/>
    </row>
    <row r="11" spans="1:19" ht="31.5" customHeight="1" x14ac:dyDescent="0.25">
      <c r="A11" s="19" t="s">
        <v>61</v>
      </c>
      <c r="B11" s="19"/>
      <c r="C11" s="19"/>
      <c r="D11" s="19"/>
      <c r="E11" s="19"/>
      <c r="F11" s="19"/>
      <c r="G11" s="18"/>
      <c r="H11" s="25" t="s">
        <v>44</v>
      </c>
      <c r="I11" s="27"/>
      <c r="J11" s="24"/>
      <c r="K11" s="24"/>
      <c r="L11" s="24"/>
      <c r="M11" s="24"/>
      <c r="N11" s="24"/>
      <c r="O11" s="24"/>
      <c r="P11" s="24"/>
      <c r="Q11" s="24"/>
      <c r="R11" s="28"/>
      <c r="S11" s="11"/>
    </row>
    <row r="12" spans="1:19" x14ac:dyDescent="0.25">
      <c r="A12" s="20" t="s">
        <v>2</v>
      </c>
      <c r="B12" s="20"/>
      <c r="C12" s="20"/>
      <c r="D12" s="20"/>
      <c r="E12" s="21"/>
      <c r="F12" s="22"/>
      <c r="H12" s="25" t="s">
        <v>45</v>
      </c>
      <c r="I12" s="26"/>
      <c r="J12" s="24"/>
      <c r="K12" s="24"/>
      <c r="L12" s="24"/>
      <c r="M12" s="24"/>
      <c r="N12" s="24"/>
      <c r="O12" s="24"/>
      <c r="P12" s="24"/>
      <c r="Q12" s="24"/>
      <c r="R12" s="24"/>
      <c r="S12" s="11"/>
    </row>
    <row r="13" spans="1:19" ht="12.75" customHeight="1" x14ac:dyDescent="0.25">
      <c r="A13" s="22"/>
      <c r="B13" s="22"/>
      <c r="C13" s="22"/>
      <c r="D13" s="22"/>
      <c r="E13" s="21"/>
      <c r="F13" s="22"/>
      <c r="H13" s="25" t="s">
        <v>46</v>
      </c>
      <c r="I13" s="27"/>
      <c r="J13" s="24"/>
      <c r="K13" s="24"/>
      <c r="L13" s="24"/>
      <c r="M13" s="24"/>
      <c r="N13" s="24"/>
      <c r="O13" s="24"/>
      <c r="P13" s="24"/>
      <c r="Q13" s="24"/>
      <c r="R13" s="28"/>
      <c r="S13" s="11"/>
    </row>
    <row r="14" spans="1:19" ht="43.5" customHeight="1" x14ac:dyDescent="0.25">
      <c r="A14" s="19" t="s">
        <v>96</v>
      </c>
      <c r="B14" s="19"/>
      <c r="C14" s="19"/>
      <c r="D14" s="19"/>
      <c r="E14" s="19"/>
      <c r="F14" s="19"/>
      <c r="H14" s="25" t="s">
        <v>47</v>
      </c>
      <c r="I14" s="27"/>
      <c r="J14" s="28"/>
      <c r="K14" s="24"/>
      <c r="L14" s="24"/>
      <c r="M14" s="24"/>
      <c r="N14" s="24"/>
      <c r="O14" s="24"/>
      <c r="P14" s="24"/>
      <c r="Q14" s="24"/>
      <c r="R14" s="24"/>
      <c r="S14" s="11"/>
    </row>
    <row r="15" spans="1:19" ht="15" customHeight="1" x14ac:dyDescent="0.25">
      <c r="A15" s="3"/>
      <c r="B15" s="3"/>
      <c r="C15" s="3"/>
      <c r="D15" s="3"/>
      <c r="E15" s="3"/>
      <c r="F15" s="2"/>
      <c r="H15" s="25" t="s">
        <v>48</v>
      </c>
      <c r="I15" s="27"/>
      <c r="J15" s="24"/>
      <c r="K15" s="24"/>
      <c r="L15" s="24"/>
      <c r="M15" s="24"/>
      <c r="N15" s="24"/>
      <c r="O15" s="24"/>
      <c r="P15" s="24"/>
      <c r="Q15" s="28"/>
      <c r="R15" s="24"/>
      <c r="S15" s="11"/>
    </row>
    <row r="16" spans="1:19" ht="30" customHeight="1" x14ac:dyDescent="0.25">
      <c r="A16" s="5" t="s">
        <v>108</v>
      </c>
      <c r="B16" s="5" t="s">
        <v>0</v>
      </c>
      <c r="C16" s="5" t="s">
        <v>1</v>
      </c>
      <c r="D16" s="5" t="s">
        <v>107</v>
      </c>
      <c r="E16" s="5" t="s">
        <v>4</v>
      </c>
      <c r="F16" s="5" t="s">
        <v>14</v>
      </c>
      <c r="H16" s="25" t="s">
        <v>49</v>
      </c>
      <c r="I16" s="27"/>
      <c r="J16" s="24"/>
      <c r="K16" s="24"/>
      <c r="L16" s="24"/>
      <c r="M16" s="28"/>
      <c r="N16" s="24"/>
      <c r="O16" s="24"/>
      <c r="P16" s="24"/>
      <c r="Q16" s="24"/>
      <c r="R16" s="24"/>
      <c r="S16" s="11"/>
    </row>
    <row r="17" spans="1:19" ht="15" customHeight="1" x14ac:dyDescent="0.25">
      <c r="A17" s="6" t="s">
        <v>63</v>
      </c>
      <c r="B17" s="7">
        <v>29</v>
      </c>
      <c r="C17" s="6">
        <f t="shared" ref="C17:C54" si="0">B17*1.35</f>
        <v>39.150000000000006</v>
      </c>
      <c r="D17" s="7">
        <f t="shared" ref="D17:D54" si="1">ROUNDUP(C17,0.5)</f>
        <v>40</v>
      </c>
      <c r="E17" s="6"/>
      <c r="F17" s="7">
        <f t="shared" ref="F17:F54" si="2">E17*B17</f>
        <v>0</v>
      </c>
      <c r="H17" s="25" t="s">
        <v>24</v>
      </c>
      <c r="I17" s="27"/>
      <c r="J17" s="24"/>
      <c r="K17" s="24"/>
      <c r="L17" s="24"/>
      <c r="M17" s="24"/>
      <c r="N17" s="24"/>
      <c r="O17" s="28"/>
      <c r="P17" s="24"/>
      <c r="Q17" s="24"/>
      <c r="R17" s="24"/>
      <c r="S17" s="11"/>
    </row>
    <row r="18" spans="1:19" ht="15" customHeight="1" x14ac:dyDescent="0.25">
      <c r="A18" s="6" t="s">
        <v>64</v>
      </c>
      <c r="B18" s="7">
        <v>12.5</v>
      </c>
      <c r="C18" s="6">
        <f t="shared" si="0"/>
        <v>16.875</v>
      </c>
      <c r="D18" s="7">
        <f t="shared" si="1"/>
        <v>17</v>
      </c>
      <c r="E18" s="6"/>
      <c r="F18" s="7">
        <f t="shared" si="2"/>
        <v>0</v>
      </c>
      <c r="H18" s="25" t="s">
        <v>50</v>
      </c>
      <c r="I18" s="27"/>
      <c r="J18" s="24"/>
      <c r="K18" s="24"/>
      <c r="L18" s="24"/>
      <c r="M18" s="28"/>
      <c r="N18" s="24"/>
      <c r="O18" s="28"/>
      <c r="P18" s="24"/>
      <c r="Q18" s="24"/>
      <c r="R18" s="24"/>
      <c r="S18" s="11"/>
    </row>
    <row r="19" spans="1:19" ht="15" customHeight="1" x14ac:dyDescent="0.25">
      <c r="A19" s="6" t="s">
        <v>65</v>
      </c>
      <c r="B19" s="7">
        <v>12.5</v>
      </c>
      <c r="C19" s="6">
        <f t="shared" si="0"/>
        <v>16.875</v>
      </c>
      <c r="D19" s="7">
        <f t="shared" si="1"/>
        <v>17</v>
      </c>
      <c r="E19" s="6"/>
      <c r="F19" s="7">
        <f t="shared" si="2"/>
        <v>0</v>
      </c>
      <c r="H19" s="25" t="s">
        <v>23</v>
      </c>
      <c r="I19" s="27"/>
      <c r="J19" s="24"/>
      <c r="K19" s="24"/>
      <c r="L19" s="28"/>
      <c r="M19" s="24"/>
      <c r="N19" s="24"/>
      <c r="O19" s="24"/>
      <c r="P19" s="24"/>
      <c r="Q19" s="24"/>
      <c r="R19" s="24"/>
      <c r="S19" s="11"/>
    </row>
    <row r="20" spans="1:19" x14ac:dyDescent="0.25">
      <c r="A20" s="6" t="s">
        <v>66</v>
      </c>
      <c r="B20" s="7">
        <v>125</v>
      </c>
      <c r="C20" s="6">
        <f t="shared" si="0"/>
        <v>168.75</v>
      </c>
      <c r="D20" s="7">
        <f t="shared" si="1"/>
        <v>169</v>
      </c>
      <c r="E20" s="6"/>
      <c r="F20" s="7">
        <f t="shared" si="2"/>
        <v>0</v>
      </c>
      <c r="H20" s="25" t="s">
        <v>51</v>
      </c>
      <c r="I20" s="27"/>
      <c r="J20" s="24"/>
      <c r="K20" s="24"/>
      <c r="L20" s="24"/>
      <c r="M20" s="24"/>
      <c r="N20" s="24"/>
      <c r="O20" s="24"/>
      <c r="P20" s="28"/>
      <c r="Q20" s="24"/>
      <c r="R20" s="24"/>
      <c r="S20" s="11"/>
    </row>
    <row r="21" spans="1:19" x14ac:dyDescent="0.25">
      <c r="A21" s="6" t="s">
        <v>67</v>
      </c>
      <c r="B21" s="7">
        <v>210</v>
      </c>
      <c r="C21" s="6">
        <f t="shared" si="0"/>
        <v>283.5</v>
      </c>
      <c r="D21" s="7">
        <f t="shared" si="1"/>
        <v>284</v>
      </c>
      <c r="E21" s="6"/>
      <c r="F21" s="7">
        <f t="shared" si="2"/>
        <v>0</v>
      </c>
      <c r="H21" s="25" t="s">
        <v>27</v>
      </c>
      <c r="I21" s="27"/>
      <c r="J21" s="24"/>
      <c r="K21" s="24"/>
      <c r="L21" s="24"/>
      <c r="M21" s="24"/>
      <c r="N21" s="24"/>
      <c r="O21" s="28"/>
      <c r="P21" s="24"/>
      <c r="Q21" s="24"/>
      <c r="R21" s="24"/>
      <c r="S21" s="11"/>
    </row>
    <row r="22" spans="1:19" x14ac:dyDescent="0.25">
      <c r="A22" s="6" t="s">
        <v>68</v>
      </c>
      <c r="B22" s="7">
        <v>12.5</v>
      </c>
      <c r="C22" s="6">
        <f t="shared" si="0"/>
        <v>16.875</v>
      </c>
      <c r="D22" s="7">
        <f t="shared" si="1"/>
        <v>17</v>
      </c>
      <c r="E22" s="6"/>
      <c r="F22" s="7">
        <f t="shared" si="2"/>
        <v>0</v>
      </c>
      <c r="H22" s="25" t="s">
        <v>25</v>
      </c>
      <c r="I22" s="27"/>
      <c r="J22" s="28"/>
      <c r="K22" s="24"/>
      <c r="L22" s="24"/>
      <c r="M22" s="24"/>
      <c r="N22" s="24"/>
      <c r="O22" s="24"/>
      <c r="P22" s="24"/>
      <c r="Q22" s="24"/>
      <c r="R22" s="24"/>
      <c r="S22" s="11"/>
    </row>
    <row r="23" spans="1:19" x14ac:dyDescent="0.25">
      <c r="A23" s="6" t="s">
        <v>69</v>
      </c>
      <c r="B23" s="7">
        <v>12.5</v>
      </c>
      <c r="C23" s="6">
        <f t="shared" si="0"/>
        <v>16.875</v>
      </c>
      <c r="D23" s="7">
        <f t="shared" si="1"/>
        <v>17</v>
      </c>
      <c r="E23" s="6"/>
      <c r="F23" s="7">
        <f t="shared" si="2"/>
        <v>0</v>
      </c>
      <c r="H23" s="25" t="s">
        <v>26</v>
      </c>
      <c r="I23" s="27"/>
      <c r="J23" s="24"/>
      <c r="K23" s="24"/>
      <c r="L23" s="24"/>
      <c r="M23" s="24"/>
      <c r="N23" s="24"/>
      <c r="O23" s="24"/>
      <c r="P23" s="24"/>
      <c r="Q23" s="28"/>
      <c r="R23" s="24"/>
      <c r="S23" s="11"/>
    </row>
    <row r="24" spans="1:19" x14ac:dyDescent="0.25">
      <c r="A24" s="6" t="s">
        <v>70</v>
      </c>
      <c r="B24" s="7">
        <v>8.5</v>
      </c>
      <c r="C24" s="6">
        <f t="shared" si="0"/>
        <v>11.475000000000001</v>
      </c>
      <c r="D24" s="7">
        <f t="shared" si="1"/>
        <v>12</v>
      </c>
      <c r="E24" s="6"/>
      <c r="F24" s="7">
        <f t="shared" si="2"/>
        <v>0</v>
      </c>
      <c r="H24" s="29" t="s">
        <v>29</v>
      </c>
      <c r="I24" s="30"/>
      <c r="J24" s="31"/>
      <c r="K24" s="32"/>
      <c r="L24" s="32"/>
      <c r="M24" s="32"/>
      <c r="N24" s="32"/>
      <c r="O24" s="24"/>
      <c r="P24" s="24"/>
      <c r="Q24" s="24"/>
      <c r="R24" s="24"/>
      <c r="S24" s="11"/>
    </row>
    <row r="25" spans="1:19" ht="15" customHeight="1" x14ac:dyDescent="0.25">
      <c r="A25" s="6" t="s">
        <v>71</v>
      </c>
      <c r="B25" s="7">
        <v>15</v>
      </c>
      <c r="C25" s="6">
        <f t="shared" si="0"/>
        <v>20.25</v>
      </c>
      <c r="D25" s="7">
        <f t="shared" si="1"/>
        <v>21</v>
      </c>
      <c r="E25" s="6"/>
      <c r="F25" s="7">
        <f t="shared" si="2"/>
        <v>0</v>
      </c>
      <c r="H25" s="25" t="s">
        <v>28</v>
      </c>
      <c r="I25" s="27"/>
      <c r="J25" s="24"/>
      <c r="K25" s="24"/>
      <c r="L25" s="24"/>
      <c r="M25" s="28"/>
      <c r="N25" s="24"/>
      <c r="O25" s="24"/>
      <c r="P25" s="24"/>
      <c r="Q25" s="24"/>
      <c r="R25" s="24"/>
      <c r="S25" s="11"/>
    </row>
    <row r="26" spans="1:19" x14ac:dyDescent="0.25">
      <c r="A26" s="6" t="s">
        <v>72</v>
      </c>
      <c r="B26" s="7">
        <v>10</v>
      </c>
      <c r="C26" s="6">
        <f t="shared" si="0"/>
        <v>13.5</v>
      </c>
      <c r="D26" s="7">
        <f t="shared" si="1"/>
        <v>14</v>
      </c>
      <c r="E26" s="6"/>
      <c r="F26" s="7">
        <f t="shared" si="2"/>
        <v>0</v>
      </c>
      <c r="H26" s="25" t="s">
        <v>30</v>
      </c>
      <c r="I26" s="27"/>
      <c r="J26" s="24"/>
      <c r="K26" s="24"/>
      <c r="L26" s="24"/>
      <c r="M26" s="28"/>
      <c r="N26" s="24"/>
      <c r="O26" s="24"/>
      <c r="P26" s="24"/>
      <c r="Q26" s="24"/>
      <c r="R26" s="24"/>
      <c r="S26" s="11"/>
    </row>
    <row r="27" spans="1:19" x14ac:dyDescent="0.25">
      <c r="A27" s="6" t="s">
        <v>73</v>
      </c>
      <c r="B27" s="7">
        <v>20</v>
      </c>
      <c r="C27" s="6">
        <f t="shared" si="0"/>
        <v>27</v>
      </c>
      <c r="D27" s="7">
        <f t="shared" si="1"/>
        <v>27</v>
      </c>
      <c r="E27" s="6"/>
      <c r="F27" s="7">
        <f t="shared" si="2"/>
        <v>0</v>
      </c>
      <c r="H27" s="25" t="s">
        <v>52</v>
      </c>
      <c r="I27" s="27"/>
      <c r="J27" s="28"/>
      <c r="K27" s="24"/>
      <c r="L27" s="24"/>
      <c r="M27" s="24"/>
      <c r="N27" s="24"/>
      <c r="O27" s="24"/>
      <c r="P27" s="24"/>
      <c r="Q27" s="24"/>
      <c r="R27" s="24"/>
      <c r="S27" s="11"/>
    </row>
    <row r="28" spans="1:19" x14ac:dyDescent="0.25">
      <c r="A28" s="6" t="s">
        <v>74</v>
      </c>
      <c r="B28" s="7">
        <v>20</v>
      </c>
      <c r="C28" s="6">
        <f t="shared" si="0"/>
        <v>27</v>
      </c>
      <c r="D28" s="7">
        <f t="shared" si="1"/>
        <v>27</v>
      </c>
      <c r="E28" s="6"/>
      <c r="F28" s="7">
        <f t="shared" si="2"/>
        <v>0</v>
      </c>
      <c r="H28" s="25" t="s">
        <v>32</v>
      </c>
      <c r="I28" s="27"/>
      <c r="J28" s="24"/>
      <c r="K28" s="24"/>
      <c r="L28" s="24"/>
      <c r="M28" s="28"/>
      <c r="N28" s="24"/>
      <c r="O28" s="24"/>
      <c r="P28" s="24"/>
      <c r="Q28" s="24"/>
      <c r="R28" s="24"/>
      <c r="S28" s="11"/>
    </row>
    <row r="29" spans="1:19" x14ac:dyDescent="0.25">
      <c r="A29" s="6" t="s">
        <v>75</v>
      </c>
      <c r="B29" s="7">
        <v>20</v>
      </c>
      <c r="C29" s="6">
        <f t="shared" si="0"/>
        <v>27</v>
      </c>
      <c r="D29" s="7">
        <f t="shared" si="1"/>
        <v>27</v>
      </c>
      <c r="E29" s="6"/>
      <c r="F29" s="7">
        <f t="shared" si="2"/>
        <v>0</v>
      </c>
      <c r="H29" s="25" t="s">
        <v>53</v>
      </c>
      <c r="I29" s="27"/>
      <c r="J29" s="24"/>
      <c r="K29" s="24"/>
      <c r="L29" s="24"/>
      <c r="M29" s="28"/>
      <c r="N29" s="24"/>
      <c r="O29" s="24"/>
      <c r="P29" s="24"/>
      <c r="Q29" s="24"/>
      <c r="R29" s="24"/>
      <c r="S29" s="11"/>
    </row>
    <row r="30" spans="1:19" x14ac:dyDescent="0.25">
      <c r="A30" s="6" t="s">
        <v>106</v>
      </c>
      <c r="B30" s="7">
        <v>38</v>
      </c>
      <c r="C30" s="6">
        <f t="shared" si="0"/>
        <v>51.300000000000004</v>
      </c>
      <c r="D30" s="7">
        <f t="shared" si="1"/>
        <v>52</v>
      </c>
      <c r="E30" s="6"/>
      <c r="F30" s="7">
        <f t="shared" si="2"/>
        <v>0</v>
      </c>
      <c r="H30" s="25" t="s">
        <v>54</v>
      </c>
      <c r="I30" s="27"/>
      <c r="J30" s="24"/>
      <c r="K30" s="28"/>
      <c r="L30" s="24"/>
      <c r="M30" s="24"/>
      <c r="N30" s="32"/>
      <c r="O30" s="24"/>
      <c r="P30" s="24"/>
      <c r="Q30" s="24"/>
      <c r="R30" s="24"/>
      <c r="S30" s="11"/>
    </row>
    <row r="31" spans="1:19" ht="15" customHeight="1" x14ac:dyDescent="0.25">
      <c r="A31" s="6" t="s">
        <v>76</v>
      </c>
      <c r="B31" s="7">
        <v>10</v>
      </c>
      <c r="C31" s="6">
        <f t="shared" si="0"/>
        <v>13.5</v>
      </c>
      <c r="D31" s="7">
        <f t="shared" si="1"/>
        <v>14</v>
      </c>
      <c r="E31" s="6"/>
      <c r="F31" s="7">
        <f t="shared" si="2"/>
        <v>0</v>
      </c>
      <c r="H31" s="25" t="s">
        <v>31</v>
      </c>
      <c r="I31" s="27"/>
      <c r="J31" s="24"/>
      <c r="K31" s="24"/>
      <c r="L31" s="28"/>
      <c r="M31" s="24"/>
      <c r="N31" s="24"/>
      <c r="O31" s="24"/>
      <c r="P31" s="24"/>
      <c r="Q31" s="24"/>
      <c r="R31" s="24"/>
      <c r="S31" s="11"/>
    </row>
    <row r="32" spans="1:19" x14ac:dyDescent="0.25">
      <c r="A32" s="6" t="s">
        <v>77</v>
      </c>
      <c r="B32" s="7">
        <v>10</v>
      </c>
      <c r="C32" s="6">
        <f t="shared" si="0"/>
        <v>13.5</v>
      </c>
      <c r="D32" s="7">
        <f t="shared" si="1"/>
        <v>14</v>
      </c>
      <c r="E32" s="6"/>
      <c r="F32" s="7">
        <f t="shared" si="2"/>
        <v>0</v>
      </c>
      <c r="H32" s="25" t="s">
        <v>33</v>
      </c>
      <c r="I32" s="27"/>
      <c r="J32" s="24"/>
      <c r="K32" s="24"/>
      <c r="L32" s="24"/>
      <c r="M32" s="28"/>
      <c r="N32" s="24"/>
      <c r="O32" s="24"/>
      <c r="P32" s="24"/>
      <c r="Q32" s="24"/>
      <c r="R32" s="24"/>
      <c r="S32" s="11"/>
    </row>
    <row r="33" spans="1:19" x14ac:dyDescent="0.25">
      <c r="A33" s="6" t="s">
        <v>78</v>
      </c>
      <c r="B33" s="7">
        <v>12.5</v>
      </c>
      <c r="C33" s="6">
        <f t="shared" si="0"/>
        <v>16.875</v>
      </c>
      <c r="D33" s="7">
        <f t="shared" si="1"/>
        <v>17</v>
      </c>
      <c r="E33" s="6"/>
      <c r="F33" s="7">
        <f t="shared" si="2"/>
        <v>0</v>
      </c>
      <c r="H33" s="25" t="s">
        <v>55</v>
      </c>
      <c r="I33" s="27"/>
      <c r="J33" s="24"/>
      <c r="K33" s="24"/>
      <c r="L33" s="28"/>
      <c r="M33" s="24"/>
      <c r="N33" s="24"/>
      <c r="O33" s="24"/>
      <c r="P33" s="24"/>
      <c r="Q33" s="24"/>
      <c r="R33" s="24"/>
      <c r="S33" s="11"/>
    </row>
    <row r="34" spans="1:19" x14ac:dyDescent="0.25">
      <c r="A34" s="6" t="s">
        <v>79</v>
      </c>
      <c r="B34" s="7">
        <v>15</v>
      </c>
      <c r="C34" s="6">
        <f t="shared" si="0"/>
        <v>20.25</v>
      </c>
      <c r="D34" s="7">
        <f t="shared" si="1"/>
        <v>21</v>
      </c>
      <c r="E34" s="6"/>
      <c r="F34" s="7">
        <f t="shared" si="2"/>
        <v>0</v>
      </c>
      <c r="H34" s="25" t="s">
        <v>56</v>
      </c>
      <c r="I34" s="27"/>
      <c r="J34" s="24"/>
      <c r="K34" s="24"/>
      <c r="L34" s="24"/>
      <c r="M34" s="24"/>
      <c r="N34" s="24"/>
      <c r="O34" s="24"/>
      <c r="P34" s="24"/>
      <c r="Q34" s="24"/>
      <c r="R34" s="28"/>
      <c r="S34" s="11"/>
    </row>
    <row r="35" spans="1:19" ht="30" x14ac:dyDescent="0.25">
      <c r="A35" s="12" t="s">
        <v>80</v>
      </c>
      <c r="B35" s="7">
        <v>10</v>
      </c>
      <c r="C35" s="6">
        <f t="shared" si="0"/>
        <v>13.5</v>
      </c>
      <c r="D35" s="7">
        <f t="shared" si="1"/>
        <v>14</v>
      </c>
      <c r="E35" s="6"/>
      <c r="F35" s="7">
        <f t="shared" si="2"/>
        <v>0</v>
      </c>
      <c r="H35" s="25" t="s">
        <v>57</v>
      </c>
      <c r="I35" s="27"/>
      <c r="J35" s="24"/>
      <c r="K35" s="28"/>
      <c r="L35" s="24"/>
      <c r="M35" s="24"/>
      <c r="N35" s="32"/>
      <c r="O35" s="24"/>
      <c r="P35" s="24"/>
      <c r="Q35" s="24"/>
      <c r="R35" s="24"/>
      <c r="S35" s="11"/>
    </row>
    <row r="36" spans="1:19" ht="15" customHeight="1" x14ac:dyDescent="0.25">
      <c r="A36" s="6" t="s">
        <v>81</v>
      </c>
      <c r="B36" s="7">
        <v>15</v>
      </c>
      <c r="C36" s="6">
        <f t="shared" si="0"/>
        <v>20.25</v>
      </c>
      <c r="D36" s="7">
        <f t="shared" si="1"/>
        <v>21</v>
      </c>
      <c r="E36" s="6"/>
      <c r="F36" s="7">
        <f t="shared" si="2"/>
        <v>0</v>
      </c>
      <c r="H36" s="25" t="s">
        <v>34</v>
      </c>
      <c r="I36" s="27"/>
      <c r="J36" s="24"/>
      <c r="K36" s="24"/>
      <c r="L36" s="24"/>
      <c r="M36" s="24"/>
      <c r="N36" s="24"/>
      <c r="O36" s="28"/>
      <c r="P36" s="24"/>
      <c r="Q36" s="24"/>
      <c r="R36" s="24"/>
      <c r="S36" s="11"/>
    </row>
    <row r="37" spans="1:19" ht="15" customHeight="1" x14ac:dyDescent="0.25">
      <c r="A37" s="6" t="s">
        <v>82</v>
      </c>
      <c r="B37" s="7">
        <v>17</v>
      </c>
      <c r="C37" s="6">
        <f t="shared" si="0"/>
        <v>22.950000000000003</v>
      </c>
      <c r="D37" s="7">
        <f t="shared" si="1"/>
        <v>23</v>
      </c>
      <c r="E37" s="6"/>
      <c r="F37" s="7">
        <f t="shared" si="2"/>
        <v>0</v>
      </c>
      <c r="H37" s="25" t="s">
        <v>58</v>
      </c>
      <c r="I37" s="27"/>
      <c r="J37" s="24"/>
      <c r="K37" s="24"/>
      <c r="L37" s="28"/>
      <c r="M37" s="24"/>
      <c r="N37" s="24"/>
      <c r="O37" s="24"/>
      <c r="P37" s="24"/>
      <c r="Q37" s="24"/>
      <c r="R37" s="24"/>
      <c r="S37" s="11"/>
    </row>
    <row r="38" spans="1:19" x14ac:dyDescent="0.25">
      <c r="A38" s="6" t="s">
        <v>83</v>
      </c>
      <c r="B38" s="7">
        <v>12.5</v>
      </c>
      <c r="C38" s="6">
        <f t="shared" si="0"/>
        <v>16.875</v>
      </c>
      <c r="D38" s="7">
        <f t="shared" si="1"/>
        <v>17</v>
      </c>
      <c r="E38" s="6"/>
      <c r="F38" s="7">
        <f t="shared" si="2"/>
        <v>0</v>
      </c>
      <c r="H38" s="25" t="s">
        <v>59</v>
      </c>
      <c r="I38" s="27"/>
      <c r="J38" s="24"/>
      <c r="K38" s="24"/>
      <c r="L38" s="24"/>
      <c r="M38" s="24"/>
      <c r="N38" s="24"/>
      <c r="O38" s="24"/>
      <c r="P38" s="24"/>
      <c r="Q38" s="24"/>
      <c r="R38" s="28"/>
      <c r="S38" s="11"/>
    </row>
    <row r="39" spans="1:19" ht="15" customHeight="1" x14ac:dyDescent="0.25">
      <c r="A39" s="6" t="s">
        <v>84</v>
      </c>
      <c r="B39" s="7">
        <v>25</v>
      </c>
      <c r="C39" s="6">
        <f t="shared" si="0"/>
        <v>33.75</v>
      </c>
      <c r="D39" s="7">
        <f t="shared" si="1"/>
        <v>34</v>
      </c>
      <c r="E39" s="6"/>
      <c r="F39" s="7">
        <f t="shared" si="2"/>
        <v>0</v>
      </c>
      <c r="H39" s="25" t="s">
        <v>35</v>
      </c>
      <c r="I39" s="27"/>
      <c r="J39" s="24"/>
      <c r="K39" s="24"/>
      <c r="L39" s="24"/>
      <c r="M39" s="24"/>
      <c r="N39" s="24"/>
      <c r="O39" s="24"/>
      <c r="P39" s="24"/>
      <c r="Q39" s="28"/>
      <c r="R39" s="24"/>
      <c r="S39" s="11"/>
    </row>
    <row r="40" spans="1:19" x14ac:dyDescent="0.25">
      <c r="A40" s="6" t="s">
        <v>85</v>
      </c>
      <c r="B40" s="7">
        <v>30</v>
      </c>
      <c r="C40" s="6">
        <f t="shared" si="0"/>
        <v>40.5</v>
      </c>
      <c r="D40" s="7">
        <f t="shared" si="1"/>
        <v>41</v>
      </c>
      <c r="E40" s="6"/>
      <c r="F40" s="7">
        <f t="shared" si="2"/>
        <v>0</v>
      </c>
      <c r="H40" s="25" t="s">
        <v>60</v>
      </c>
      <c r="I40" s="27"/>
      <c r="J40" s="24"/>
      <c r="K40" s="24"/>
      <c r="L40" s="24"/>
      <c r="M40" s="24"/>
      <c r="N40" s="32"/>
      <c r="O40" s="24"/>
      <c r="P40" s="28"/>
      <c r="Q40" s="24"/>
      <c r="R40" s="24"/>
      <c r="S40" s="11"/>
    </row>
    <row r="41" spans="1:19" ht="15.75" thickBot="1" x14ac:dyDescent="0.3">
      <c r="A41" s="6" t="s">
        <v>104</v>
      </c>
      <c r="B41" s="7">
        <v>17</v>
      </c>
      <c r="C41" s="6">
        <f t="shared" si="0"/>
        <v>22.950000000000003</v>
      </c>
      <c r="D41" s="7">
        <f t="shared" si="1"/>
        <v>23</v>
      </c>
      <c r="E41" s="6"/>
      <c r="F41" s="7">
        <f t="shared" si="2"/>
        <v>0</v>
      </c>
      <c r="H41" s="33"/>
      <c r="I41" s="33"/>
      <c r="J41" s="33"/>
      <c r="K41" s="34"/>
      <c r="L41" s="34"/>
      <c r="M41" s="34"/>
      <c r="N41" s="34"/>
      <c r="O41" s="34"/>
      <c r="P41" s="34"/>
      <c r="Q41" s="34"/>
      <c r="R41" s="34"/>
      <c r="S41" s="11"/>
    </row>
    <row r="42" spans="1:19" x14ac:dyDescent="0.25">
      <c r="A42" s="6" t="s">
        <v>105</v>
      </c>
      <c r="B42" s="7">
        <v>17</v>
      </c>
      <c r="C42" s="6">
        <f t="shared" si="0"/>
        <v>22.950000000000003</v>
      </c>
      <c r="D42" s="7">
        <f t="shared" si="1"/>
        <v>23</v>
      </c>
      <c r="E42" s="6"/>
      <c r="F42" s="7">
        <f t="shared" si="2"/>
        <v>0</v>
      </c>
      <c r="H42" s="46" t="s">
        <v>110</v>
      </c>
      <c r="I42" s="47"/>
      <c r="J42" s="47"/>
      <c r="K42" s="47"/>
      <c r="L42" s="47"/>
      <c r="M42" s="47"/>
      <c r="N42" s="47"/>
      <c r="O42" s="47"/>
      <c r="P42" s="47"/>
      <c r="Q42" s="47"/>
      <c r="R42" s="48"/>
      <c r="S42" s="11"/>
    </row>
    <row r="43" spans="1:19" ht="30.75" thickBot="1" x14ac:dyDescent="0.3">
      <c r="A43" s="12" t="s">
        <v>86</v>
      </c>
      <c r="B43" s="7">
        <v>25</v>
      </c>
      <c r="C43" s="6">
        <f t="shared" si="0"/>
        <v>33.75</v>
      </c>
      <c r="D43" s="7">
        <f t="shared" si="1"/>
        <v>34</v>
      </c>
      <c r="E43" s="6"/>
      <c r="F43" s="7">
        <f t="shared" si="2"/>
        <v>0</v>
      </c>
      <c r="H43" s="49"/>
      <c r="I43" s="50"/>
      <c r="J43" s="50"/>
      <c r="K43" s="50"/>
      <c r="L43" s="50"/>
      <c r="M43" s="50"/>
      <c r="N43" s="50"/>
      <c r="O43" s="50"/>
      <c r="P43" s="50"/>
      <c r="Q43" s="50"/>
      <c r="R43" s="51"/>
      <c r="S43" s="11"/>
    </row>
    <row r="44" spans="1:19" x14ac:dyDescent="0.25">
      <c r="A44" s="6" t="s">
        <v>87</v>
      </c>
      <c r="B44" s="7">
        <v>10</v>
      </c>
      <c r="C44" s="6">
        <f t="shared" si="0"/>
        <v>13.5</v>
      </c>
      <c r="D44" s="7">
        <f t="shared" si="1"/>
        <v>14</v>
      </c>
      <c r="E44" s="6"/>
      <c r="F44" s="7">
        <f t="shared" si="2"/>
        <v>0</v>
      </c>
      <c r="H44" s="10"/>
      <c r="I44" s="10"/>
      <c r="J44" s="10"/>
      <c r="K44" s="11"/>
      <c r="L44" s="11"/>
      <c r="M44" s="11"/>
      <c r="N44" s="11"/>
      <c r="O44" s="11"/>
      <c r="P44" s="11"/>
      <c r="Q44" s="11"/>
      <c r="R44" s="11"/>
      <c r="S44" s="11"/>
    </row>
    <row r="45" spans="1:19" ht="15.75" thickBot="1" x14ac:dyDescent="0.3">
      <c r="A45" s="6" t="s">
        <v>88</v>
      </c>
      <c r="B45" s="7">
        <v>17</v>
      </c>
      <c r="C45" s="6">
        <f t="shared" si="0"/>
        <v>22.950000000000003</v>
      </c>
      <c r="D45" s="7">
        <f t="shared" si="1"/>
        <v>23</v>
      </c>
      <c r="E45" s="6"/>
      <c r="F45" s="7">
        <f t="shared" si="2"/>
        <v>0</v>
      </c>
      <c r="S45" s="11"/>
    </row>
    <row r="46" spans="1:19" ht="15" customHeight="1" thickBot="1" x14ac:dyDescent="0.3">
      <c r="A46" s="6" t="s">
        <v>89</v>
      </c>
      <c r="B46" s="7">
        <v>12.5</v>
      </c>
      <c r="C46" s="6">
        <f t="shared" si="0"/>
        <v>16.875</v>
      </c>
      <c r="D46" s="7">
        <f t="shared" si="1"/>
        <v>17</v>
      </c>
      <c r="E46" s="6"/>
      <c r="F46" s="7">
        <f t="shared" si="2"/>
        <v>0</v>
      </c>
      <c r="H46" s="16" t="s">
        <v>5</v>
      </c>
      <c r="I46" s="17"/>
      <c r="J46" s="59"/>
      <c r="K46" s="60">
        <f>SUM(E17:E60)</f>
        <v>0</v>
      </c>
      <c r="P46" s="53" t="s">
        <v>11</v>
      </c>
      <c r="Q46" s="54"/>
      <c r="R46" s="55">
        <f>SUM(F17:F60)</f>
        <v>0</v>
      </c>
      <c r="S46" s="11"/>
    </row>
    <row r="47" spans="1:19" ht="21.75" customHeight="1" x14ac:dyDescent="0.25">
      <c r="A47" s="6" t="s">
        <v>90</v>
      </c>
      <c r="B47" s="7">
        <v>15</v>
      </c>
      <c r="C47" s="6">
        <f t="shared" si="0"/>
        <v>20.25</v>
      </c>
      <c r="D47" s="7">
        <f t="shared" si="1"/>
        <v>21</v>
      </c>
      <c r="E47" s="6"/>
      <c r="F47" s="7">
        <f t="shared" si="2"/>
        <v>0</v>
      </c>
      <c r="P47" s="61" t="s">
        <v>13</v>
      </c>
      <c r="Q47" s="62"/>
      <c r="R47" s="57">
        <f>R46*1.25</f>
        <v>0</v>
      </c>
      <c r="S47" s="11"/>
    </row>
    <row r="48" spans="1:19" ht="15.75" thickBot="1" x14ac:dyDescent="0.3">
      <c r="A48" s="6" t="s">
        <v>91</v>
      </c>
      <c r="B48" s="7">
        <v>12.5</v>
      </c>
      <c r="C48" s="6">
        <f t="shared" si="0"/>
        <v>16.875</v>
      </c>
      <c r="D48" s="7">
        <f t="shared" si="1"/>
        <v>17</v>
      </c>
      <c r="E48" s="6"/>
      <c r="F48" s="7">
        <f t="shared" si="2"/>
        <v>0</v>
      </c>
      <c r="H48" s="8" t="s">
        <v>15</v>
      </c>
      <c r="P48" s="63"/>
      <c r="Q48" s="64"/>
      <c r="R48" s="58"/>
      <c r="S48" s="11"/>
    </row>
    <row r="49" spans="1:19" ht="21" customHeight="1" x14ac:dyDescent="0.25">
      <c r="A49" s="6" t="s">
        <v>92</v>
      </c>
      <c r="B49" s="7">
        <v>15</v>
      </c>
      <c r="C49" s="6">
        <f t="shared" si="0"/>
        <v>20.25</v>
      </c>
      <c r="D49" s="7">
        <f t="shared" si="1"/>
        <v>21</v>
      </c>
      <c r="E49" s="6"/>
      <c r="F49" s="7">
        <f t="shared" si="2"/>
        <v>0</v>
      </c>
      <c r="H49" t="s">
        <v>8</v>
      </c>
      <c r="P49" s="65" t="s">
        <v>12</v>
      </c>
      <c r="Q49" s="66"/>
      <c r="R49" s="56">
        <f>R46*1.33</f>
        <v>0</v>
      </c>
      <c r="S49" s="11"/>
    </row>
    <row r="50" spans="1:19" ht="15.75" thickBot="1" x14ac:dyDescent="0.3">
      <c r="A50" s="6" t="s">
        <v>93</v>
      </c>
      <c r="B50" s="7">
        <v>21</v>
      </c>
      <c r="C50" s="6">
        <f t="shared" si="0"/>
        <v>28.35</v>
      </c>
      <c r="D50" s="7">
        <f t="shared" si="1"/>
        <v>29</v>
      </c>
      <c r="E50" s="6"/>
      <c r="F50" s="7">
        <f t="shared" si="2"/>
        <v>0</v>
      </c>
      <c r="H50" t="s">
        <v>7</v>
      </c>
      <c r="P50" s="63"/>
      <c r="Q50" s="67"/>
      <c r="R50" s="52"/>
      <c r="S50" s="11"/>
    </row>
    <row r="51" spans="1:19" x14ac:dyDescent="0.25">
      <c r="A51" s="6" t="s">
        <v>94</v>
      </c>
      <c r="B51" s="7">
        <v>17</v>
      </c>
      <c r="C51" s="6">
        <f t="shared" si="0"/>
        <v>22.950000000000003</v>
      </c>
      <c r="D51" s="7">
        <f t="shared" si="1"/>
        <v>23</v>
      </c>
      <c r="E51" s="6"/>
      <c r="F51" s="7">
        <f t="shared" si="2"/>
        <v>0</v>
      </c>
      <c r="H51" t="s">
        <v>9</v>
      </c>
      <c r="S51" s="11"/>
    </row>
    <row r="52" spans="1:19" x14ac:dyDescent="0.25">
      <c r="A52" s="6" t="s">
        <v>95</v>
      </c>
      <c r="B52" s="7">
        <v>13</v>
      </c>
      <c r="C52" s="6">
        <f t="shared" si="0"/>
        <v>17.55</v>
      </c>
      <c r="D52" s="7">
        <f t="shared" si="1"/>
        <v>18</v>
      </c>
      <c r="E52" s="6"/>
      <c r="F52" s="7">
        <f t="shared" si="2"/>
        <v>0</v>
      </c>
      <c r="H52" t="s">
        <v>62</v>
      </c>
      <c r="S52" s="11"/>
    </row>
    <row r="53" spans="1:19" x14ac:dyDescent="0.25">
      <c r="A53" s="6" t="s">
        <v>102</v>
      </c>
      <c r="B53" s="7">
        <v>70</v>
      </c>
      <c r="C53" s="6">
        <f t="shared" si="0"/>
        <v>94.5</v>
      </c>
      <c r="D53" s="7">
        <f t="shared" si="1"/>
        <v>95</v>
      </c>
      <c r="E53" s="6"/>
      <c r="F53" s="7">
        <f t="shared" si="2"/>
        <v>0</v>
      </c>
      <c r="H53" t="s">
        <v>10</v>
      </c>
      <c r="S53" s="11"/>
    </row>
    <row r="54" spans="1:19" x14ac:dyDescent="0.25">
      <c r="A54" s="6" t="s">
        <v>103</v>
      </c>
      <c r="B54" s="7">
        <v>70</v>
      </c>
      <c r="C54" s="6">
        <f t="shared" si="0"/>
        <v>94.5</v>
      </c>
      <c r="D54" s="7">
        <f t="shared" si="1"/>
        <v>95</v>
      </c>
      <c r="E54" s="6"/>
      <c r="F54" s="7">
        <f t="shared" si="2"/>
        <v>0</v>
      </c>
      <c r="H54" t="s">
        <v>6</v>
      </c>
      <c r="S54" s="11"/>
    </row>
    <row r="55" spans="1:19" ht="15.75" thickBot="1" x14ac:dyDescent="0.3">
      <c r="B55" s="13"/>
      <c r="C55" s="13"/>
      <c r="D55" s="13"/>
      <c r="E55" s="13"/>
      <c r="F55" s="13"/>
      <c r="S55" s="11"/>
    </row>
    <row r="56" spans="1:19" ht="15" customHeight="1" x14ac:dyDescent="0.25">
      <c r="A56" s="6" t="s">
        <v>97</v>
      </c>
      <c r="B56" s="7">
        <v>35</v>
      </c>
      <c r="C56" s="6">
        <f t="shared" ref="C56:C60" si="3">B56*1.35</f>
        <v>47.25</v>
      </c>
      <c r="D56" s="7">
        <f>ROUNDUP(C56,0.5)</f>
        <v>48</v>
      </c>
      <c r="E56" s="6"/>
      <c r="F56" s="7">
        <f t="shared" ref="F56:F60" si="4">E56*B56</f>
        <v>0</v>
      </c>
      <c r="H56" s="37" t="s">
        <v>36</v>
      </c>
      <c r="I56" s="38"/>
      <c r="J56" s="38"/>
      <c r="K56" s="38"/>
      <c r="L56" s="38"/>
      <c r="M56" s="38"/>
      <c r="N56" s="38"/>
      <c r="O56" s="38"/>
      <c r="P56" s="38"/>
      <c r="Q56" s="38"/>
      <c r="R56" s="39"/>
      <c r="S56" s="11"/>
    </row>
    <row r="57" spans="1:19" x14ac:dyDescent="0.25">
      <c r="A57" s="6" t="s">
        <v>98</v>
      </c>
      <c r="B57" s="7">
        <v>35</v>
      </c>
      <c r="C57" s="6">
        <f t="shared" si="3"/>
        <v>47.25</v>
      </c>
      <c r="D57" s="7">
        <f t="shared" ref="D57:D60" si="5">ROUNDUP(C57,0.5)</f>
        <v>48</v>
      </c>
      <c r="E57" s="6"/>
      <c r="F57" s="7">
        <f t="shared" si="4"/>
        <v>0</v>
      </c>
      <c r="H57" s="40"/>
      <c r="I57" s="41"/>
      <c r="J57" s="41"/>
      <c r="K57" s="41"/>
      <c r="L57" s="41"/>
      <c r="M57" s="41"/>
      <c r="N57" s="41"/>
      <c r="O57" s="41"/>
      <c r="P57" s="41"/>
      <c r="Q57" s="41"/>
      <c r="R57" s="42"/>
      <c r="S57" s="11"/>
    </row>
    <row r="58" spans="1:19" x14ac:dyDescent="0.25">
      <c r="A58" s="6" t="s">
        <v>99</v>
      </c>
      <c r="B58" s="7">
        <v>15</v>
      </c>
      <c r="C58" s="6">
        <f t="shared" si="3"/>
        <v>20.25</v>
      </c>
      <c r="D58" s="7">
        <f t="shared" si="5"/>
        <v>21</v>
      </c>
      <c r="E58" s="6"/>
      <c r="F58" s="7">
        <f t="shared" si="4"/>
        <v>0</v>
      </c>
      <c r="H58" s="40"/>
      <c r="I58" s="41"/>
      <c r="J58" s="41"/>
      <c r="K58" s="41"/>
      <c r="L58" s="41"/>
      <c r="M58" s="41"/>
      <c r="N58" s="41"/>
      <c r="O58" s="41"/>
      <c r="P58" s="41"/>
      <c r="Q58" s="41"/>
      <c r="R58" s="42"/>
      <c r="S58" s="11"/>
    </row>
    <row r="59" spans="1:19" x14ac:dyDescent="0.25">
      <c r="A59" s="6" t="s">
        <v>100</v>
      </c>
      <c r="B59" s="7">
        <v>15</v>
      </c>
      <c r="C59" s="6">
        <f t="shared" si="3"/>
        <v>20.25</v>
      </c>
      <c r="D59" s="7">
        <f t="shared" si="5"/>
        <v>21</v>
      </c>
      <c r="E59" s="6"/>
      <c r="F59" s="7">
        <f t="shared" si="4"/>
        <v>0</v>
      </c>
      <c r="H59" s="40"/>
      <c r="I59" s="41"/>
      <c r="J59" s="41"/>
      <c r="K59" s="41"/>
      <c r="L59" s="41"/>
      <c r="M59" s="41"/>
      <c r="N59" s="41"/>
      <c r="O59" s="41"/>
      <c r="P59" s="41"/>
      <c r="Q59" s="41"/>
      <c r="R59" s="42"/>
      <c r="S59" s="11"/>
    </row>
    <row r="60" spans="1:19" ht="15.75" thickBot="1" x14ac:dyDescent="0.3">
      <c r="A60" s="6" t="s">
        <v>101</v>
      </c>
      <c r="B60" s="7">
        <v>15</v>
      </c>
      <c r="C60" s="6">
        <f t="shared" si="3"/>
        <v>20.25</v>
      </c>
      <c r="D60" s="7">
        <f t="shared" si="5"/>
        <v>21</v>
      </c>
      <c r="E60" s="6"/>
      <c r="F60" s="7">
        <f t="shared" si="4"/>
        <v>0</v>
      </c>
      <c r="H60" s="43"/>
      <c r="I60" s="44"/>
      <c r="J60" s="44"/>
      <c r="K60" s="44"/>
      <c r="L60" s="44"/>
      <c r="M60" s="44"/>
      <c r="N60" s="44"/>
      <c r="O60" s="44"/>
      <c r="P60" s="44"/>
      <c r="Q60" s="44"/>
      <c r="R60" s="45"/>
      <c r="S60" s="11"/>
    </row>
    <row r="61" spans="1:19" x14ac:dyDescent="0.25">
      <c r="B61" s="13"/>
      <c r="D61" s="13"/>
      <c r="F61" s="13"/>
      <c r="H61" s="9"/>
      <c r="I61" s="9"/>
      <c r="J61" s="9"/>
      <c r="K61" s="9"/>
      <c r="L61" s="9"/>
      <c r="M61" s="9"/>
      <c r="N61" s="9"/>
      <c r="O61" s="9"/>
      <c r="P61" s="9"/>
      <c r="Q61" s="9"/>
      <c r="R61" s="9"/>
      <c r="S61" s="11"/>
    </row>
    <row r="62" spans="1:19" x14ac:dyDescent="0.25">
      <c r="B62" s="13"/>
      <c r="D62" s="13"/>
      <c r="F62" s="13"/>
      <c r="S62" s="11"/>
    </row>
    <row r="63" spans="1:19" x14ac:dyDescent="0.25">
      <c r="B63" s="13"/>
      <c r="D63" s="13"/>
      <c r="F63" s="13"/>
      <c r="S63" s="11"/>
    </row>
    <row r="64" spans="1:19" x14ac:dyDescent="0.25">
      <c r="B64" s="13"/>
      <c r="D64" s="13"/>
      <c r="F64" s="13"/>
      <c r="S64" s="11"/>
    </row>
    <row r="65" spans="1:19" x14ac:dyDescent="0.25">
      <c r="B65" s="13"/>
      <c r="D65" s="13"/>
      <c r="F65" s="13"/>
      <c r="S65" s="11"/>
    </row>
    <row r="66" spans="1:19" x14ac:dyDescent="0.25">
      <c r="B66" s="13"/>
      <c r="D66" s="13"/>
      <c r="F66" s="13"/>
      <c r="S66" s="11"/>
    </row>
    <row r="67" spans="1:19" x14ac:dyDescent="0.25">
      <c r="B67" s="13"/>
      <c r="D67" s="13"/>
      <c r="F67" s="13"/>
      <c r="S67" s="11"/>
    </row>
    <row r="68" spans="1:19" x14ac:dyDescent="0.25">
      <c r="B68" s="13"/>
      <c r="D68" s="13"/>
      <c r="F68" s="13"/>
      <c r="S68" s="11"/>
    </row>
    <row r="69" spans="1:19" x14ac:dyDescent="0.25">
      <c r="B69" s="13"/>
      <c r="D69" s="13"/>
      <c r="F69" s="13"/>
    </row>
    <row r="70" spans="1:19" x14ac:dyDescent="0.25">
      <c r="B70" s="13"/>
      <c r="D70" s="13"/>
      <c r="F70" s="13"/>
    </row>
    <row r="71" spans="1:19" x14ac:dyDescent="0.25">
      <c r="B71" s="13"/>
      <c r="D71" s="13"/>
      <c r="F71" s="13"/>
    </row>
    <row r="72" spans="1:19" x14ac:dyDescent="0.25">
      <c r="B72" s="13"/>
      <c r="D72" s="13"/>
      <c r="F72" s="13"/>
    </row>
    <row r="73" spans="1:19" x14ac:dyDescent="0.25">
      <c r="B73" s="13"/>
      <c r="D73" s="13"/>
      <c r="F73" s="13"/>
    </row>
    <row r="74" spans="1:19" x14ac:dyDescent="0.25">
      <c r="B74" s="13"/>
      <c r="D74" s="13"/>
      <c r="F74" s="13"/>
    </row>
    <row r="75" spans="1:19" x14ac:dyDescent="0.25">
      <c r="B75" s="13"/>
      <c r="D75" s="13"/>
      <c r="F75" s="13"/>
    </row>
    <row r="76" spans="1:19" x14ac:dyDescent="0.25">
      <c r="B76" s="13"/>
      <c r="D76" s="13"/>
      <c r="F76" s="13"/>
    </row>
    <row r="77" spans="1:19" x14ac:dyDescent="0.25">
      <c r="B77" s="13"/>
      <c r="D77" s="13"/>
      <c r="F77" s="13"/>
    </row>
    <row r="78" spans="1:19" x14ac:dyDescent="0.25">
      <c r="B78" s="13"/>
      <c r="D78" s="13"/>
      <c r="F78" s="13"/>
    </row>
    <row r="79" spans="1:19" x14ac:dyDescent="0.25">
      <c r="A79" s="14"/>
      <c r="B79" s="13"/>
      <c r="D79" s="13"/>
      <c r="F79" s="13"/>
    </row>
    <row r="80" spans="1:19" x14ac:dyDescent="0.25">
      <c r="A80" s="14"/>
      <c r="B80" s="13"/>
      <c r="D80" s="13"/>
      <c r="F80" s="13"/>
    </row>
    <row r="81" spans="1:6" x14ac:dyDescent="0.25">
      <c r="A81" s="14"/>
      <c r="B81" s="13"/>
      <c r="D81" s="13"/>
      <c r="F81" s="13"/>
    </row>
    <row r="82" spans="1:6" x14ac:dyDescent="0.25">
      <c r="A82" s="14"/>
      <c r="B82" s="13"/>
      <c r="D82" s="13"/>
      <c r="F82" s="13"/>
    </row>
    <row r="83" spans="1:6" x14ac:dyDescent="0.25">
      <c r="A83" s="15"/>
      <c r="B83" s="13"/>
      <c r="D83" s="13"/>
      <c r="F83" s="13"/>
    </row>
    <row r="84" spans="1:6" x14ac:dyDescent="0.25">
      <c r="A84" s="14"/>
      <c r="B84" s="13"/>
      <c r="D84" s="13"/>
      <c r="F84" s="13"/>
    </row>
    <row r="85" spans="1:6" x14ac:dyDescent="0.25">
      <c r="A85" s="14"/>
      <c r="B85" s="13"/>
      <c r="D85" s="13"/>
      <c r="F85" s="13"/>
    </row>
    <row r="86" spans="1:6" x14ac:dyDescent="0.25">
      <c r="A86" s="14"/>
      <c r="B86" s="13"/>
      <c r="D86" s="13"/>
      <c r="F86" s="13"/>
    </row>
    <row r="87" spans="1:6" x14ac:dyDescent="0.25">
      <c r="A87" s="14"/>
      <c r="B87" s="13"/>
      <c r="D87" s="13"/>
      <c r="F87" s="13"/>
    </row>
    <row r="88" spans="1:6" x14ac:dyDescent="0.25">
      <c r="A88" s="15"/>
      <c r="B88" s="13"/>
      <c r="D88" s="13"/>
      <c r="F88" s="13"/>
    </row>
    <row r="89" spans="1:6" x14ac:dyDescent="0.25">
      <c r="A89" s="14"/>
      <c r="B89" s="13"/>
      <c r="D89" s="13"/>
      <c r="F89" s="13"/>
    </row>
    <row r="90" spans="1:6" x14ac:dyDescent="0.25">
      <c r="A90" s="14"/>
      <c r="B90" s="13"/>
      <c r="D90" s="13"/>
      <c r="F90" s="13"/>
    </row>
    <row r="91" spans="1:6" x14ac:dyDescent="0.25">
      <c r="A91" s="14"/>
      <c r="B91" s="13"/>
      <c r="D91" s="13"/>
      <c r="F91" s="13"/>
    </row>
    <row r="92" spans="1:6" x14ac:dyDescent="0.25">
      <c r="A92" s="14"/>
      <c r="B92" s="13"/>
      <c r="D92" s="13"/>
      <c r="F92" s="13"/>
    </row>
    <row r="93" spans="1:6" x14ac:dyDescent="0.25">
      <c r="A93" s="14"/>
      <c r="B93" s="13"/>
      <c r="D93" s="13"/>
      <c r="F93" s="13"/>
    </row>
    <row r="94" spans="1:6" x14ac:dyDescent="0.25">
      <c r="A94" s="14"/>
      <c r="B94" s="13"/>
      <c r="D94" s="13"/>
      <c r="F94" s="13"/>
    </row>
    <row r="95" spans="1:6" x14ac:dyDescent="0.25">
      <c r="A95" s="14"/>
      <c r="B95" s="13"/>
      <c r="D95" s="13"/>
      <c r="F95" s="13"/>
    </row>
    <row r="96" spans="1:6" x14ac:dyDescent="0.25">
      <c r="A96" s="14"/>
      <c r="B96" s="13"/>
      <c r="D96" s="13"/>
      <c r="F96" s="13"/>
    </row>
    <row r="97" spans="1:6" x14ac:dyDescent="0.25">
      <c r="A97" s="14"/>
      <c r="B97" s="13"/>
      <c r="D97" s="13"/>
      <c r="F97" s="13"/>
    </row>
    <row r="98" spans="1:6" x14ac:dyDescent="0.25">
      <c r="A98" s="14"/>
      <c r="B98" s="13"/>
      <c r="D98" s="13"/>
      <c r="F98" s="13"/>
    </row>
    <row r="99" spans="1:6" x14ac:dyDescent="0.25">
      <c r="A99" s="14"/>
      <c r="B99" s="13"/>
      <c r="D99" s="13"/>
      <c r="F99" s="13"/>
    </row>
    <row r="100" spans="1:6" x14ac:dyDescent="0.25">
      <c r="A100" s="14"/>
      <c r="B100" s="13"/>
      <c r="D100" s="13"/>
      <c r="F100" s="13"/>
    </row>
    <row r="101" spans="1:6" x14ac:dyDescent="0.25">
      <c r="A101" s="14"/>
      <c r="B101" s="13"/>
      <c r="D101" s="13"/>
      <c r="F101" s="13"/>
    </row>
    <row r="102" spans="1:6" x14ac:dyDescent="0.25">
      <c r="A102" s="14"/>
      <c r="B102" s="13"/>
      <c r="D102" s="13"/>
      <c r="F102" s="13"/>
    </row>
    <row r="103" spans="1:6" x14ac:dyDescent="0.25">
      <c r="B103" s="13"/>
      <c r="D103" s="13"/>
      <c r="F103" s="13"/>
    </row>
    <row r="104" spans="1:6" x14ac:dyDescent="0.25">
      <c r="B104" s="13"/>
      <c r="D104" s="13"/>
      <c r="F104" s="13"/>
    </row>
    <row r="105" spans="1:6" x14ac:dyDescent="0.25">
      <c r="B105" s="13"/>
      <c r="D105" s="13"/>
      <c r="F105" s="13"/>
    </row>
    <row r="106" spans="1:6" x14ac:dyDescent="0.25">
      <c r="B106" s="13"/>
      <c r="D106" s="13"/>
      <c r="F106" s="13"/>
    </row>
    <row r="107" spans="1:6" x14ac:dyDescent="0.25">
      <c r="B107" s="13"/>
      <c r="D107" s="13"/>
      <c r="F107" s="13"/>
    </row>
    <row r="108" spans="1:6" x14ac:dyDescent="0.25">
      <c r="B108" s="13"/>
      <c r="D108" s="13"/>
      <c r="F108" s="13"/>
    </row>
    <row r="109" spans="1:6" x14ac:dyDescent="0.25">
      <c r="B109" s="13"/>
      <c r="D109" s="13"/>
      <c r="F109" s="13"/>
    </row>
    <row r="110" spans="1:6" x14ac:dyDescent="0.25">
      <c r="B110" s="13"/>
      <c r="D110" s="13"/>
      <c r="F110" s="13"/>
    </row>
    <row r="111" spans="1:6" x14ac:dyDescent="0.25">
      <c r="A111" s="14"/>
      <c r="B111" s="13"/>
      <c r="D111" s="13"/>
      <c r="F111" s="13"/>
    </row>
    <row r="112" spans="1:6" x14ac:dyDescent="0.25">
      <c r="A112" s="14"/>
      <c r="B112" s="13"/>
      <c r="D112" s="13"/>
      <c r="F112" s="13"/>
    </row>
    <row r="113" spans="1:6" x14ac:dyDescent="0.25">
      <c r="A113" s="14"/>
      <c r="B113" s="13"/>
      <c r="D113" s="13"/>
      <c r="F113" s="13"/>
    </row>
    <row r="114" spans="1:6" x14ac:dyDescent="0.25">
      <c r="A114" s="14"/>
      <c r="B114" s="13"/>
      <c r="D114" s="13"/>
      <c r="F114" s="13"/>
    </row>
    <row r="115" spans="1:6" x14ac:dyDescent="0.25">
      <c r="B115" s="13"/>
      <c r="D115" s="13"/>
      <c r="F115" s="13"/>
    </row>
  </sheetData>
  <sortState xmlns:xlrd2="http://schemas.microsoft.com/office/spreadsheetml/2017/richdata2" ref="A17:F54">
    <sortCondition ref="A17:A54"/>
  </sortState>
  <mergeCells count="12">
    <mergeCell ref="A4:F10"/>
    <mergeCell ref="A11:F11"/>
    <mergeCell ref="H56:R60"/>
    <mergeCell ref="P49:Q50"/>
    <mergeCell ref="A12:D12"/>
    <mergeCell ref="H42:R43"/>
    <mergeCell ref="A14:F14"/>
    <mergeCell ref="R47:R48"/>
    <mergeCell ref="R49:R50"/>
    <mergeCell ref="H46:I46"/>
    <mergeCell ref="P46:Q46"/>
    <mergeCell ref="P47:Q48"/>
  </mergeCells>
  <phoneticPr fontId="3"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Trey Sanders</dc:creator>
  <cp:lastModifiedBy>Trey Sanders</cp:lastModifiedBy>
  <cp:lastPrinted>2023-11-27T22:50:03Z</cp:lastPrinted>
  <dcterms:created xsi:type="dcterms:W3CDTF">2023-10-13T20:50:40Z</dcterms:created>
  <dcterms:modified xsi:type="dcterms:W3CDTF">2023-11-28T21:14:31Z</dcterms:modified>
</cp:coreProperties>
</file>